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Program Report" sheetId="1" r:id="rId1"/>
    <sheet name="P&amp;L July 04" sheetId="2" r:id="rId2"/>
    <sheet name="Concert Breakdown" sheetId="3" r:id="rId3"/>
  </sheets>
  <definedNames>
    <definedName name="_xlnm.Print_Titles" localSheetId="1">'P&amp;L July 04'!$A:$E,'P&amp;L July 04'!$1:$1</definedName>
    <definedName name="_xlnm.Print_Titles" localSheetId="0">'Program Report'!$A:$D,'Program Report'!$1:$2</definedName>
  </definedNames>
  <calcPr fullCalcOnLoad="1"/>
</workbook>
</file>

<file path=xl/sharedStrings.xml><?xml version="1.0" encoding="utf-8"?>
<sst xmlns="http://schemas.openxmlformats.org/spreadsheetml/2006/main" count="77" uniqueCount="49">
  <si>
    <t>Concert 04</t>
  </si>
  <si>
    <t>Total Grants</t>
  </si>
  <si>
    <t>Parade</t>
  </si>
  <si>
    <t>TOTAL</t>
  </si>
  <si>
    <t>Ordinary Income/Expense</t>
  </si>
  <si>
    <t>Income</t>
  </si>
  <si>
    <t>Grants</t>
  </si>
  <si>
    <t>Program Income</t>
  </si>
  <si>
    <t>Total Income</t>
  </si>
  <si>
    <t>Expense</t>
  </si>
  <si>
    <t>Program Expense</t>
  </si>
  <si>
    <t>Stipends</t>
  </si>
  <si>
    <t>Supplies</t>
  </si>
  <si>
    <t>Program Expense - Other</t>
  </si>
  <si>
    <t>Total Program Expense</t>
  </si>
  <si>
    <t>Total Expense</t>
  </si>
  <si>
    <t>Net Ordinary Income</t>
  </si>
  <si>
    <t>Net Income</t>
  </si>
  <si>
    <t>Humanities 041-04</t>
  </si>
  <si>
    <t>MA Found</t>
  </si>
  <si>
    <t>Name</t>
  </si>
  <si>
    <t>Qty</t>
  </si>
  <si>
    <t>Price</t>
  </si>
  <si>
    <t>Notes</t>
  </si>
  <si>
    <t>Tickets</t>
  </si>
  <si>
    <t>Jeff Mo</t>
  </si>
  <si>
    <t>Paid</t>
  </si>
  <si>
    <t>Sold at door</t>
  </si>
  <si>
    <t>Kit</t>
  </si>
  <si>
    <t>Unpaid</t>
  </si>
  <si>
    <t>Theatre Rental</t>
  </si>
  <si>
    <t>Ticket percentage</t>
  </si>
  <si>
    <t>$.5 per ticket</t>
  </si>
  <si>
    <t>Concession</t>
  </si>
  <si>
    <t>Mik Loan</t>
  </si>
  <si>
    <t>Missing $190 from ticket sales.</t>
  </si>
  <si>
    <t>Totals</t>
  </si>
  <si>
    <t>NET</t>
  </si>
  <si>
    <t>Pre concert</t>
  </si>
  <si>
    <t>Jul 04</t>
  </si>
  <si>
    <t>Miscellaneous Income</t>
  </si>
  <si>
    <t>Reimbursed Expenses</t>
  </si>
  <si>
    <t>Services</t>
  </si>
  <si>
    <t>Bank Service Charges</t>
  </si>
  <si>
    <t>Insurance</t>
  </si>
  <si>
    <t>Commercial Package</t>
  </si>
  <si>
    <t>Total Insurance</t>
  </si>
  <si>
    <t>Rent</t>
  </si>
  <si>
    <t>Telephone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</si>
</sst>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2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4" sqref="G4"/>
    </sheetView>
  </sheetViews>
  <sheetFormatPr defaultColWidth="9.140625" defaultRowHeight="12.75"/>
  <cols>
    <col min="1" max="3" width="3.00390625" style="13" customWidth="1"/>
    <col min="4" max="4" width="26.8515625" style="13" customWidth="1"/>
    <col min="5" max="5" width="12.421875" style="14" customWidth="1"/>
    <col min="6" max="6" width="2.28125" style="14" customWidth="1"/>
    <col min="7" max="7" width="19.57421875" style="14" customWidth="1"/>
    <col min="8" max="8" width="2.28125" style="14" customWidth="1"/>
    <col min="9" max="9" width="10.57421875" style="14" hidden="1" customWidth="1"/>
    <col min="10" max="10" width="2.28125" style="14" hidden="1" customWidth="1"/>
    <col min="11" max="11" width="9.57421875" style="14" customWidth="1"/>
    <col min="12" max="12" width="2.28125" style="14" customWidth="1"/>
    <col min="13" max="13" width="11.140625" style="14" customWidth="1"/>
    <col min="14" max="16384" width="9.140625" style="8" customWidth="1"/>
  </cols>
  <sheetData>
    <row r="1" spans="1:13" s="3" customFormat="1" ht="15">
      <c r="A1" s="1"/>
      <c r="B1" s="1"/>
      <c r="C1" s="1"/>
      <c r="D1" s="1"/>
      <c r="E1" s="2"/>
      <c r="F1" s="2"/>
      <c r="G1" s="1" t="s">
        <v>19</v>
      </c>
      <c r="H1" s="2"/>
      <c r="I1" s="2"/>
      <c r="J1" s="2"/>
      <c r="K1" s="2"/>
      <c r="L1" s="2"/>
      <c r="M1" s="2"/>
    </row>
    <row r="2" spans="1:13" s="3" customFormat="1" ht="15.75" thickBot="1">
      <c r="A2" s="1"/>
      <c r="B2" s="1"/>
      <c r="C2" s="1"/>
      <c r="D2" s="1"/>
      <c r="E2" s="4" t="s">
        <v>0</v>
      </c>
      <c r="F2" s="2"/>
      <c r="G2" s="4" t="s">
        <v>18</v>
      </c>
      <c r="H2" s="2"/>
      <c r="I2" s="4" t="s">
        <v>1</v>
      </c>
      <c r="J2" s="2"/>
      <c r="K2" s="4" t="s">
        <v>2</v>
      </c>
      <c r="L2" s="2"/>
      <c r="M2" s="4" t="s">
        <v>3</v>
      </c>
    </row>
    <row r="3" spans="1:13" ht="15.75" thickTop="1">
      <c r="A3" s="5" t="s">
        <v>4</v>
      </c>
      <c r="B3" s="5"/>
      <c r="C3" s="5"/>
      <c r="D3" s="5"/>
      <c r="E3" s="6"/>
      <c r="F3" s="7"/>
      <c r="G3" s="6"/>
      <c r="H3" s="7"/>
      <c r="I3" s="6"/>
      <c r="J3" s="7"/>
      <c r="K3" s="6"/>
      <c r="L3" s="7"/>
      <c r="M3" s="6"/>
    </row>
    <row r="4" spans="1:13" ht="15">
      <c r="A4" s="5"/>
      <c r="B4" s="5" t="s">
        <v>5</v>
      </c>
      <c r="C4" s="5"/>
      <c r="D4" s="5"/>
      <c r="E4" s="6"/>
      <c r="F4" s="7"/>
      <c r="G4" s="6"/>
      <c r="H4" s="7"/>
      <c r="I4" s="6"/>
      <c r="J4" s="7"/>
      <c r="K4" s="6"/>
      <c r="L4" s="7"/>
      <c r="M4" s="6"/>
    </row>
    <row r="5" spans="1:13" ht="15">
      <c r="A5" s="5"/>
      <c r="B5" s="5"/>
      <c r="C5" s="5" t="s">
        <v>6</v>
      </c>
      <c r="D5" s="5"/>
      <c r="E5" s="6">
        <v>0</v>
      </c>
      <c r="F5" s="7"/>
      <c r="G5" s="6">
        <v>3132</v>
      </c>
      <c r="H5" s="7"/>
      <c r="I5" s="6">
        <f>G5</f>
        <v>3132</v>
      </c>
      <c r="J5" s="7"/>
      <c r="K5" s="6">
        <v>0</v>
      </c>
      <c r="L5" s="7"/>
      <c r="M5" s="6">
        <f>ROUND(E5+SUM(I5:K5),5)</f>
        <v>3132</v>
      </c>
    </row>
    <row r="6" spans="1:13" ht="15.75" thickBot="1">
      <c r="A6" s="5"/>
      <c r="B6" s="5"/>
      <c r="C6" s="5" t="s">
        <v>7</v>
      </c>
      <c r="D6" s="5"/>
      <c r="E6" s="9">
        <v>316</v>
      </c>
      <c r="F6" s="7"/>
      <c r="G6" s="9">
        <v>0</v>
      </c>
      <c r="H6" s="7"/>
      <c r="I6" s="9">
        <f>G6</f>
        <v>0</v>
      </c>
      <c r="J6" s="7"/>
      <c r="K6" s="9">
        <v>380</v>
      </c>
      <c r="L6" s="7"/>
      <c r="M6" s="9">
        <f>ROUND(E6+SUM(I6:K6),5)</f>
        <v>696</v>
      </c>
    </row>
    <row r="7" spans="1:13" ht="15">
      <c r="A7" s="5"/>
      <c r="B7" s="5" t="s">
        <v>8</v>
      </c>
      <c r="C7" s="5"/>
      <c r="D7" s="5"/>
      <c r="E7" s="6">
        <f>ROUND(SUM(E4:E6),5)</f>
        <v>316</v>
      </c>
      <c r="F7" s="7"/>
      <c r="G7" s="6">
        <f>ROUND(SUM(G4:G6),5)</f>
        <v>3132</v>
      </c>
      <c r="H7" s="7"/>
      <c r="I7" s="6">
        <f>G7</f>
        <v>3132</v>
      </c>
      <c r="J7" s="7"/>
      <c r="K7" s="6">
        <f>ROUND(SUM(K4:K6),5)</f>
        <v>380</v>
      </c>
      <c r="L7" s="7"/>
      <c r="M7" s="6">
        <f>ROUND(E7+SUM(I7:K7),5)</f>
        <v>3828</v>
      </c>
    </row>
    <row r="8" spans="1:13" ht="25.5" customHeight="1">
      <c r="A8" s="5"/>
      <c r="B8" s="5" t="s">
        <v>9</v>
      </c>
      <c r="C8" s="5"/>
      <c r="D8" s="5"/>
      <c r="E8" s="6"/>
      <c r="F8" s="7"/>
      <c r="G8" s="6"/>
      <c r="H8" s="7"/>
      <c r="I8" s="6"/>
      <c r="J8" s="7"/>
      <c r="K8" s="6"/>
      <c r="L8" s="7"/>
      <c r="M8" s="6"/>
    </row>
    <row r="9" spans="1:13" ht="15">
      <c r="A9" s="5"/>
      <c r="B9" s="5"/>
      <c r="C9" s="5" t="s">
        <v>10</v>
      </c>
      <c r="D9" s="5"/>
      <c r="E9" s="6"/>
      <c r="F9" s="7"/>
      <c r="G9" s="6"/>
      <c r="H9" s="7"/>
      <c r="I9" s="6"/>
      <c r="J9" s="7"/>
      <c r="K9" s="6"/>
      <c r="L9" s="7"/>
      <c r="M9" s="6"/>
    </row>
    <row r="10" spans="1:13" ht="15">
      <c r="A10" s="5"/>
      <c r="B10" s="5"/>
      <c r="C10" s="5"/>
      <c r="D10" s="5" t="s">
        <v>11</v>
      </c>
      <c r="E10" s="6">
        <v>0</v>
      </c>
      <c r="F10" s="7"/>
      <c r="G10" s="6">
        <v>640</v>
      </c>
      <c r="H10" s="7"/>
      <c r="I10" s="6">
        <f aca="true" t="shared" si="0" ref="I10:I16">G10</f>
        <v>640</v>
      </c>
      <c r="J10" s="7"/>
      <c r="K10" s="6">
        <v>0</v>
      </c>
      <c r="L10" s="7"/>
      <c r="M10" s="6">
        <f aca="true" t="shared" si="1" ref="M10:M16">ROUND(E10+SUM(I10:K10),5)</f>
        <v>640</v>
      </c>
    </row>
    <row r="11" spans="1:13" ht="15">
      <c r="A11" s="5"/>
      <c r="B11" s="5"/>
      <c r="C11" s="5"/>
      <c r="D11" s="5" t="s">
        <v>12</v>
      </c>
      <c r="E11" s="6">
        <v>0</v>
      </c>
      <c r="F11" s="7"/>
      <c r="G11" s="6">
        <v>100</v>
      </c>
      <c r="H11" s="7"/>
      <c r="I11" s="6">
        <f t="shared" si="0"/>
        <v>100</v>
      </c>
      <c r="J11" s="7"/>
      <c r="K11" s="6">
        <v>0</v>
      </c>
      <c r="L11" s="7"/>
      <c r="M11" s="6">
        <f t="shared" si="1"/>
        <v>100</v>
      </c>
    </row>
    <row r="12" spans="1:13" ht="15.75" thickBot="1">
      <c r="A12" s="5"/>
      <c r="B12" s="5"/>
      <c r="C12" s="5"/>
      <c r="D12" s="5" t="s">
        <v>13</v>
      </c>
      <c r="E12" s="9">
        <v>314.5</v>
      </c>
      <c r="F12" s="7"/>
      <c r="G12" s="9">
        <v>0</v>
      </c>
      <c r="H12" s="7"/>
      <c r="I12" s="9">
        <f t="shared" si="0"/>
        <v>0</v>
      </c>
      <c r="J12" s="7"/>
      <c r="K12" s="9">
        <v>0</v>
      </c>
      <c r="L12" s="7"/>
      <c r="M12" s="9">
        <f t="shared" si="1"/>
        <v>314.5</v>
      </c>
    </row>
    <row r="13" spans="1:13" ht="15.75" thickBot="1">
      <c r="A13" s="5"/>
      <c r="B13" s="5"/>
      <c r="C13" s="5" t="s">
        <v>14</v>
      </c>
      <c r="D13" s="5"/>
      <c r="E13" s="10">
        <f>ROUND(SUM(E9:E12),5)</f>
        <v>314.5</v>
      </c>
      <c r="F13" s="7"/>
      <c r="G13" s="10">
        <f>ROUND(SUM(G9:G12),5)</f>
        <v>740</v>
      </c>
      <c r="H13" s="7"/>
      <c r="I13" s="10">
        <f t="shared" si="0"/>
        <v>740</v>
      </c>
      <c r="J13" s="7"/>
      <c r="K13" s="10">
        <f>ROUND(SUM(K9:K12),5)</f>
        <v>0</v>
      </c>
      <c r="L13" s="7"/>
      <c r="M13" s="10">
        <f t="shared" si="1"/>
        <v>1054.5</v>
      </c>
    </row>
    <row r="14" spans="1:13" ht="25.5" customHeight="1" thickBot="1">
      <c r="A14" s="5"/>
      <c r="B14" s="5" t="s">
        <v>15</v>
      </c>
      <c r="C14" s="5"/>
      <c r="D14" s="5"/>
      <c r="E14" s="10">
        <f>ROUND(E8+E13,5)</f>
        <v>314.5</v>
      </c>
      <c r="F14" s="7"/>
      <c r="G14" s="10">
        <f>ROUND(G8+G13,5)</f>
        <v>740</v>
      </c>
      <c r="H14" s="7"/>
      <c r="I14" s="10">
        <f t="shared" si="0"/>
        <v>740</v>
      </c>
      <c r="J14" s="7"/>
      <c r="K14" s="10">
        <f>ROUND(K8+K13,5)</f>
        <v>0</v>
      </c>
      <c r="L14" s="7"/>
      <c r="M14" s="10">
        <f t="shared" si="1"/>
        <v>1054.5</v>
      </c>
    </row>
    <row r="15" spans="1:13" ht="25.5" customHeight="1" thickBot="1">
      <c r="A15" s="5" t="s">
        <v>16</v>
      </c>
      <c r="B15" s="5"/>
      <c r="C15" s="5"/>
      <c r="D15" s="5"/>
      <c r="E15" s="10">
        <f>ROUND(E3+E7-E14,5)</f>
        <v>1.5</v>
      </c>
      <c r="F15" s="7"/>
      <c r="G15" s="10">
        <f>ROUND(G3+G7-G14,5)</f>
        <v>2392</v>
      </c>
      <c r="H15" s="7"/>
      <c r="I15" s="10">
        <f t="shared" si="0"/>
        <v>2392</v>
      </c>
      <c r="J15" s="7"/>
      <c r="K15" s="10">
        <f>ROUND(K3+K7-K14,5)</f>
        <v>380</v>
      </c>
      <c r="L15" s="7"/>
      <c r="M15" s="10">
        <f t="shared" si="1"/>
        <v>2773.5</v>
      </c>
    </row>
    <row r="16" spans="1:13" s="12" customFormat="1" ht="25.5" customHeight="1" thickBot="1">
      <c r="A16" s="5" t="s">
        <v>17</v>
      </c>
      <c r="B16" s="5"/>
      <c r="C16" s="5"/>
      <c r="D16" s="5"/>
      <c r="E16" s="11">
        <f>E15</f>
        <v>1.5</v>
      </c>
      <c r="F16" s="5"/>
      <c r="G16" s="11">
        <f>G15</f>
        <v>2392</v>
      </c>
      <c r="H16" s="5"/>
      <c r="I16" s="11">
        <f t="shared" si="0"/>
        <v>2392</v>
      </c>
      <c r="J16" s="5"/>
      <c r="K16" s="11">
        <f>K15</f>
        <v>380</v>
      </c>
      <c r="L16" s="5"/>
      <c r="M16" s="11">
        <f t="shared" si="1"/>
        <v>2773.5</v>
      </c>
    </row>
    <row r="17" ht="15.75" thickTop="1"/>
  </sheetData>
  <printOptions/>
  <pageMargins left="0.75" right="0.75" top="1" bottom="1" header="0.25" footer="0.5"/>
  <pageSetup orientation="landscape" r:id="rId1"/>
  <headerFooter alignWithMargins="0">
    <oddHeader>&amp;L&amp;"Arial,Bold"&amp;8 8:49 PM
 08/16/04
 Accrual Basis&amp;C&amp;"Arial,Bold"&amp;12 Montague Community Cable, Inc.
&amp;14 Program Breakdown
&amp;10 All Transactions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pane xSplit="5" ySplit="1" topLeftCell="F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1" sqref="E1"/>
    </sheetView>
  </sheetViews>
  <sheetFormatPr defaultColWidth="9.140625" defaultRowHeight="12.75"/>
  <cols>
    <col min="1" max="1" width="2.7109375" style="28" customWidth="1"/>
    <col min="2" max="2" width="2.57421875" style="28" customWidth="1"/>
    <col min="3" max="3" width="4.421875" style="28" customWidth="1"/>
    <col min="4" max="4" width="5.57421875" style="28" customWidth="1"/>
    <col min="5" max="5" width="28.8515625" style="28" customWidth="1"/>
    <col min="6" max="6" width="11.421875" style="29" customWidth="1"/>
    <col min="7" max="16384" width="11.421875" style="17" customWidth="1"/>
  </cols>
  <sheetData>
    <row r="1" spans="1:6" s="21" customFormat="1" ht="16.5" thickBot="1">
      <c r="A1" s="19"/>
      <c r="B1" s="19"/>
      <c r="C1" s="19"/>
      <c r="D1" s="19"/>
      <c r="E1" s="19"/>
      <c r="F1" s="20" t="s">
        <v>39</v>
      </c>
    </row>
    <row r="2" spans="1:6" ht="16.5" thickTop="1">
      <c r="A2" s="22"/>
      <c r="B2" s="22" t="s">
        <v>4</v>
      </c>
      <c r="C2" s="22"/>
      <c r="D2" s="22"/>
      <c r="E2" s="22"/>
      <c r="F2" s="23"/>
    </row>
    <row r="3" spans="1:6" ht="15.75">
      <c r="A3" s="22"/>
      <c r="B3" s="22"/>
      <c r="C3" s="22" t="s">
        <v>5</v>
      </c>
      <c r="D3" s="22"/>
      <c r="E3" s="22"/>
      <c r="F3" s="23"/>
    </row>
    <row r="4" spans="1:6" ht="15.75">
      <c r="A4" s="22"/>
      <c r="B4" s="22"/>
      <c r="C4" s="22"/>
      <c r="D4" s="22" t="s">
        <v>6</v>
      </c>
      <c r="E4" s="22"/>
      <c r="F4" s="23">
        <v>3132</v>
      </c>
    </row>
    <row r="5" spans="1:6" ht="15.75">
      <c r="A5" s="22"/>
      <c r="B5" s="22"/>
      <c r="C5" s="22"/>
      <c r="D5" s="22" t="s">
        <v>40</v>
      </c>
      <c r="E5" s="22"/>
      <c r="F5" s="23">
        <v>100</v>
      </c>
    </row>
    <row r="6" spans="1:6" ht="15.75">
      <c r="A6" s="22"/>
      <c r="B6" s="22"/>
      <c r="C6" s="22"/>
      <c r="D6" s="22" t="s">
        <v>7</v>
      </c>
      <c r="E6" s="22"/>
      <c r="F6" s="23">
        <v>696</v>
      </c>
    </row>
    <row r="7" spans="1:6" ht="15.75">
      <c r="A7" s="22"/>
      <c r="B7" s="22"/>
      <c r="C7" s="22"/>
      <c r="D7" s="22" t="s">
        <v>41</v>
      </c>
      <c r="E7" s="22"/>
      <c r="F7" s="23">
        <v>400</v>
      </c>
    </row>
    <row r="8" spans="1:6" ht="16.5" thickBot="1">
      <c r="A8" s="22"/>
      <c r="B8" s="22"/>
      <c r="C8" s="22"/>
      <c r="D8" s="22" t="s">
        <v>42</v>
      </c>
      <c r="E8" s="22"/>
      <c r="F8" s="24">
        <v>112</v>
      </c>
    </row>
    <row r="9" spans="1:6" ht="15.75">
      <c r="A9" s="22"/>
      <c r="B9" s="22"/>
      <c r="C9" s="22" t="s">
        <v>8</v>
      </c>
      <c r="D9" s="22"/>
      <c r="E9" s="22"/>
      <c r="F9" s="23">
        <f>ROUND(SUM(F3:F8),5)</f>
        <v>4440</v>
      </c>
    </row>
    <row r="10" spans="1:6" ht="25.5" customHeight="1">
      <c r="A10" s="22"/>
      <c r="B10" s="22"/>
      <c r="C10" s="22" t="s">
        <v>9</v>
      </c>
      <c r="D10" s="22"/>
      <c r="E10" s="22"/>
      <c r="F10" s="23"/>
    </row>
    <row r="11" spans="1:6" ht="15.75">
      <c r="A11" s="22"/>
      <c r="B11" s="22"/>
      <c r="C11" s="22"/>
      <c r="D11" s="22" t="s">
        <v>43</v>
      </c>
      <c r="E11" s="22"/>
      <c r="F11" s="23">
        <v>11.69</v>
      </c>
    </row>
    <row r="12" spans="1:6" ht="15.75">
      <c r="A12" s="22"/>
      <c r="B12" s="22"/>
      <c r="C12" s="22"/>
      <c r="D12" s="22" t="s">
        <v>44</v>
      </c>
      <c r="E12" s="22"/>
      <c r="F12" s="23"/>
    </row>
    <row r="13" spans="1:6" ht="16.5" thickBot="1">
      <c r="A13" s="22"/>
      <c r="B13" s="22"/>
      <c r="C13" s="22"/>
      <c r="D13" s="22"/>
      <c r="E13" s="22" t="s">
        <v>45</v>
      </c>
      <c r="F13" s="24">
        <v>150.24</v>
      </c>
    </row>
    <row r="14" spans="1:6" ht="15.75">
      <c r="A14" s="22"/>
      <c r="B14" s="22"/>
      <c r="C14" s="22"/>
      <c r="D14" s="22" t="s">
        <v>46</v>
      </c>
      <c r="E14" s="22"/>
      <c r="F14" s="23">
        <f>ROUND(SUM(F12:F13),5)</f>
        <v>150.24</v>
      </c>
    </row>
    <row r="15" spans="1:6" ht="25.5" customHeight="1">
      <c r="A15" s="22"/>
      <c r="B15" s="22"/>
      <c r="C15" s="22"/>
      <c r="D15" s="22" t="s">
        <v>10</v>
      </c>
      <c r="E15" s="22"/>
      <c r="F15" s="23"/>
    </row>
    <row r="16" spans="1:6" ht="15.75">
      <c r="A16" s="22"/>
      <c r="B16" s="22"/>
      <c r="C16" s="22"/>
      <c r="D16" s="22"/>
      <c r="E16" s="22" t="s">
        <v>11</v>
      </c>
      <c r="F16" s="23">
        <v>640</v>
      </c>
    </row>
    <row r="17" spans="1:6" ht="15.75">
      <c r="A17" s="22"/>
      <c r="B17" s="22"/>
      <c r="C17" s="22"/>
      <c r="D17" s="22"/>
      <c r="E17" s="22" t="s">
        <v>12</v>
      </c>
      <c r="F17" s="23">
        <v>100</v>
      </c>
    </row>
    <row r="18" spans="1:6" ht="16.5" thickBot="1">
      <c r="A18" s="22"/>
      <c r="B18" s="22"/>
      <c r="C18" s="22"/>
      <c r="D18" s="22"/>
      <c r="E18" s="22" t="s">
        <v>13</v>
      </c>
      <c r="F18" s="24">
        <v>314.5</v>
      </c>
    </row>
    <row r="19" spans="1:6" ht="15.75">
      <c r="A19" s="22"/>
      <c r="B19" s="22"/>
      <c r="C19" s="22"/>
      <c r="D19" s="22" t="s">
        <v>14</v>
      </c>
      <c r="E19" s="22"/>
      <c r="F19" s="23">
        <f>ROUND(SUM(F15:F18),5)</f>
        <v>1054.5</v>
      </c>
    </row>
    <row r="20" spans="1:6" ht="25.5" customHeight="1">
      <c r="A20" s="22"/>
      <c r="B20" s="22"/>
      <c r="C20" s="22"/>
      <c r="D20" s="22" t="s">
        <v>47</v>
      </c>
      <c r="E20" s="22"/>
      <c r="F20" s="23">
        <v>400</v>
      </c>
    </row>
    <row r="21" spans="1:6" ht="16.5" thickBot="1">
      <c r="A21" s="22"/>
      <c r="B21" s="22"/>
      <c r="C21" s="22"/>
      <c r="D21" s="22" t="s">
        <v>48</v>
      </c>
      <c r="E21" s="22"/>
      <c r="F21" s="24">
        <v>304.75</v>
      </c>
    </row>
    <row r="22" spans="1:6" ht="16.5" thickBot="1">
      <c r="A22" s="22"/>
      <c r="B22" s="22"/>
      <c r="C22" s="22" t="s">
        <v>15</v>
      </c>
      <c r="D22" s="22"/>
      <c r="E22" s="22"/>
      <c r="F22" s="25">
        <f>ROUND(SUM(F10:F11)+F14+SUM(F19:F21),5)</f>
        <v>1921.18</v>
      </c>
    </row>
    <row r="23" spans="1:6" ht="25.5" customHeight="1" thickBot="1">
      <c r="A23" s="22"/>
      <c r="B23" s="22" t="s">
        <v>16</v>
      </c>
      <c r="C23" s="22"/>
      <c r="D23" s="22"/>
      <c r="E23" s="22"/>
      <c r="F23" s="25">
        <f>ROUND(F2+F9-F22,5)</f>
        <v>2518.82</v>
      </c>
    </row>
    <row r="24" spans="1:6" s="27" customFormat="1" ht="25.5" customHeight="1" thickBot="1">
      <c r="A24" s="22" t="s">
        <v>17</v>
      </c>
      <c r="B24" s="22"/>
      <c r="C24" s="22"/>
      <c r="D24" s="22"/>
      <c r="E24" s="22"/>
      <c r="F24" s="26">
        <f>F23</f>
        <v>2518.82</v>
      </c>
    </row>
    <row r="25" ht="16.5" thickTop="1"/>
  </sheetData>
  <printOptions gridLines="1"/>
  <pageMargins left="0.75" right="0.75" top="1" bottom="1" header="0.25" footer="0.5"/>
  <pageSetup orientation="portrait" r:id="rId1"/>
  <headerFooter alignWithMargins="0">
    <oddHeader>&amp;L&amp;"Arial,Bold"&amp;8Cash Basis&amp;C&amp;"Arial,Bold"&amp;12 Montague Community Cable, Inc.
&amp;14 Profit &amp;&amp; Loss
&amp;10 July 2004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7.421875" style="17" customWidth="1"/>
    <col min="2" max="2" width="7.57421875" style="17" customWidth="1"/>
    <col min="3" max="3" width="9.140625" style="17" customWidth="1"/>
    <col min="4" max="4" width="11.28125" style="17" customWidth="1"/>
    <col min="5" max="5" width="12.421875" style="17" customWidth="1"/>
    <col min="6" max="6" width="17.8515625" style="17" customWidth="1"/>
    <col min="7" max="16384" width="9.140625" style="17" customWidth="1"/>
  </cols>
  <sheetData>
    <row r="1" spans="1:7" ht="15.75">
      <c r="A1" s="15" t="s">
        <v>20</v>
      </c>
      <c r="B1" s="15" t="s">
        <v>21</v>
      </c>
      <c r="C1" s="15" t="s">
        <v>22</v>
      </c>
      <c r="D1" s="16" t="s">
        <v>5</v>
      </c>
      <c r="E1" s="16" t="s">
        <v>9</v>
      </c>
      <c r="F1" s="15" t="s">
        <v>23</v>
      </c>
      <c r="G1" s="15"/>
    </row>
    <row r="2" spans="1:6" ht="15">
      <c r="A2" s="17" t="s">
        <v>24</v>
      </c>
      <c r="D2" s="18">
        <v>76</v>
      </c>
      <c r="E2" s="18"/>
      <c r="F2" s="17" t="s">
        <v>38</v>
      </c>
    </row>
    <row r="3" spans="1:7" ht="15">
      <c r="A3" s="17" t="s">
        <v>24</v>
      </c>
      <c r="B3" s="17">
        <v>4</v>
      </c>
      <c r="C3" s="17">
        <v>5</v>
      </c>
      <c r="D3" s="18">
        <f>B3*C3</f>
        <v>20</v>
      </c>
      <c r="E3" s="18"/>
      <c r="F3" s="17" t="s">
        <v>25</v>
      </c>
      <c r="G3" s="17" t="s">
        <v>26</v>
      </c>
    </row>
    <row r="4" spans="1:7" ht="15">
      <c r="A4" s="17" t="s">
        <v>24</v>
      </c>
      <c r="B4" s="17">
        <v>12</v>
      </c>
      <c r="C4" s="17">
        <v>15</v>
      </c>
      <c r="D4" s="18">
        <f>B4*C4</f>
        <v>180</v>
      </c>
      <c r="E4" s="18"/>
      <c r="F4" s="17" t="s">
        <v>27</v>
      </c>
      <c r="G4" s="17" t="s">
        <v>26</v>
      </c>
    </row>
    <row r="5" spans="1:7" ht="15">
      <c r="A5" s="17" t="s">
        <v>24</v>
      </c>
      <c r="B5" s="17">
        <v>4</v>
      </c>
      <c r="C5" s="17">
        <v>10</v>
      </c>
      <c r="D5" s="18">
        <f>B5*C5</f>
        <v>40</v>
      </c>
      <c r="E5" s="18"/>
      <c r="F5" s="17" t="s">
        <v>28</v>
      </c>
      <c r="G5" s="17" t="s">
        <v>26</v>
      </c>
    </row>
    <row r="6" spans="1:7" ht="15">
      <c r="A6" s="17" t="s">
        <v>24</v>
      </c>
      <c r="B6" s="17">
        <v>19</v>
      </c>
      <c r="D6" s="18"/>
      <c r="E6" s="18"/>
      <c r="G6" s="17" t="s">
        <v>29</v>
      </c>
    </row>
    <row r="7" spans="4:5" ht="15">
      <c r="D7" s="18"/>
      <c r="E7" s="18"/>
    </row>
    <row r="8" spans="1:7" ht="15">
      <c r="A8" s="17" t="s">
        <v>30</v>
      </c>
      <c r="D8" s="18"/>
      <c r="E8" s="18">
        <v>275</v>
      </c>
      <c r="G8" s="17" t="s">
        <v>26</v>
      </c>
    </row>
    <row r="9" spans="1:7" ht="15">
      <c r="A9" s="17" t="s">
        <v>31</v>
      </c>
      <c r="D9" s="18"/>
      <c r="E9" s="18">
        <f>39*0.5</f>
        <v>19.5</v>
      </c>
      <c r="F9" s="17" t="s">
        <v>32</v>
      </c>
      <c r="G9" s="17" t="s">
        <v>26</v>
      </c>
    </row>
    <row r="10" spans="1:7" ht="15">
      <c r="A10" s="17" t="s">
        <v>33</v>
      </c>
      <c r="D10" s="18"/>
      <c r="E10" s="18">
        <v>20</v>
      </c>
      <c r="G10" s="17" t="s">
        <v>26</v>
      </c>
    </row>
    <row r="11" spans="4:5" ht="15">
      <c r="D11" s="18"/>
      <c r="E11" s="18"/>
    </row>
    <row r="12" spans="1:7" ht="15">
      <c r="A12" s="17" t="s">
        <v>34</v>
      </c>
      <c r="D12" s="18">
        <v>180</v>
      </c>
      <c r="E12" s="18"/>
      <c r="G12" s="17" t="s">
        <v>26</v>
      </c>
    </row>
    <row r="13" spans="1:7" ht="15">
      <c r="A13" s="17" t="s">
        <v>34</v>
      </c>
      <c r="D13" s="18"/>
      <c r="E13" s="18">
        <v>180</v>
      </c>
      <c r="G13" s="17" t="s">
        <v>26</v>
      </c>
    </row>
    <row r="14" spans="4:5" ht="15">
      <c r="D14" s="18"/>
      <c r="E14" s="18"/>
    </row>
    <row r="15" spans="1:7" ht="15">
      <c r="A15" s="17" t="s">
        <v>36</v>
      </c>
      <c r="D15" s="18">
        <f>SUM(D2:D14)</f>
        <v>496</v>
      </c>
      <c r="E15" s="18">
        <f>SUM(E2:E14)</f>
        <v>494.5</v>
      </c>
      <c r="F15" s="18">
        <f>D15-E15</f>
        <v>1.5</v>
      </c>
      <c r="G15" s="17" t="s">
        <v>37</v>
      </c>
    </row>
    <row r="16" spans="4:5" ht="15">
      <c r="D16" s="18"/>
      <c r="E16" s="18"/>
    </row>
    <row r="17" spans="4:5" ht="15">
      <c r="D17" s="18"/>
      <c r="E17" s="18"/>
    </row>
    <row r="18" spans="1:5" ht="15">
      <c r="A18" s="17" t="s">
        <v>35</v>
      </c>
      <c r="D18" s="18"/>
      <c r="E18" s="18"/>
    </row>
  </sheetData>
  <printOptions gridLines="1"/>
  <pageMargins left="0.75" right="0.75" top="1" bottom="1" header="0.5" footer="0.5"/>
  <pageSetup orientation="portrait" r:id="rId1"/>
  <headerFooter alignWithMargins="0">
    <oddHeader>&amp;C&amp;"Arial,Bold"&amp;14MCCI, Inc.
Concert '04 Breakdown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About-Face Computer Solutions,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Phaneuf</dc:creator>
  <cp:keywords/>
  <dc:description/>
  <cp:lastModifiedBy>Veronica Phaneuf</cp:lastModifiedBy>
  <cp:lastPrinted>2004-08-17T01:01:49Z</cp:lastPrinted>
  <dcterms:created xsi:type="dcterms:W3CDTF">2004-08-17T00:49:42Z</dcterms:created>
  <dcterms:modified xsi:type="dcterms:W3CDTF">2004-08-17T01:25:43Z</dcterms:modified>
  <cp:category/>
  <cp:version/>
  <cp:contentType/>
  <cp:contentStatus/>
</cp:coreProperties>
</file>